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\Документы D\2017 год\Объем основной продукции (работ, услуг)\"/>
    </mc:Choice>
  </mc:AlternateContent>
  <bookViews>
    <workbookView xWindow="3420" yWindow="0" windowWidth="28800" windowHeight="13020" firstSheet="2" activeTab="3"/>
  </bookViews>
  <sheets>
    <sheet name="2.1." sheetId="1" state="hidden" r:id="rId1"/>
    <sheet name="2.2." sheetId="2" state="hidden" r:id="rId2"/>
    <sheet name="4.5. (2)" sheetId="4" r:id="rId3"/>
    <sheet name="4.5.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3" l="1"/>
  <c r="A13" i="3"/>
  <c r="A14" i="3" s="1"/>
  <c r="A15" i="3" s="1"/>
  <c r="A16" i="3" s="1"/>
  <c r="F17" i="3" l="1"/>
  <c r="D25" i="4" l="1"/>
  <c r="E15" i="3"/>
  <c r="E17" i="3" s="1"/>
  <c r="D15" i="3"/>
  <c r="E25" i="4"/>
  <c r="D18" i="4"/>
  <c r="F9" i="4"/>
  <c r="F25" i="4" s="1"/>
  <c r="E9" i="4"/>
  <c r="D9" i="4"/>
  <c r="D6" i="4"/>
  <c r="A6" i="4"/>
  <c r="A7" i="4" s="1"/>
  <c r="A8" i="4" s="1"/>
  <c r="A9" i="4" s="1"/>
  <c r="A10" i="4" s="1"/>
  <c r="A11" i="4" s="1"/>
  <c r="A12" i="4" s="1"/>
  <c r="D25" i="2" l="1"/>
  <c r="A6" i="3" l="1"/>
  <c r="A7" i="3" s="1"/>
  <c r="A8" i="3" s="1"/>
  <c r="A9" i="3" s="1"/>
  <c r="A10" i="3" s="1"/>
  <c r="A11" i="3" s="1"/>
  <c r="D9" i="2"/>
  <c r="A6" i="2" l="1"/>
  <c r="A7" i="2" s="1"/>
  <c r="A8" i="2" s="1"/>
  <c r="A9" i="2" s="1"/>
  <c r="A10" i="2" s="1"/>
  <c r="A11" i="2" s="1"/>
  <c r="A12" i="2" s="1"/>
  <c r="A7" i="1"/>
  <c r="A8" i="1" s="1"/>
  <c r="A9" i="1" s="1"/>
  <c r="A10" i="1" s="1"/>
  <c r="A11" i="1" s="1"/>
  <c r="A12" i="1" s="1"/>
  <c r="A6" i="1"/>
  <c r="D17" i="3" l="1"/>
</calcChain>
</file>

<file path=xl/sharedStrings.xml><?xml version="1.0" encoding="utf-8"?>
<sst xmlns="http://schemas.openxmlformats.org/spreadsheetml/2006/main" count="192" uniqueCount="54">
  <si>
    <t>№</t>
  </si>
  <si>
    <t>Виды основной продукции (работ, услуг)</t>
  </si>
  <si>
    <t>Виды основной продукции (работ, услуг), производство которой осуществляет АО "Газпром газораспределение Оренбург"</t>
  </si>
  <si>
    <t>Транспортировка природного газа</t>
  </si>
  <si>
    <t xml:space="preserve">Техническое обслуживание и ремонт сетей </t>
  </si>
  <si>
    <t>Обслуживание и ремонт ВДГО других организаций и населения</t>
  </si>
  <si>
    <t>Согласование проектной документации (выполненной сторонними организациями) и выполнение проектных работ</t>
  </si>
  <si>
    <t>Торговля</t>
  </si>
  <si>
    <t>Выполнение строительно-монтажных работ</t>
  </si>
  <si>
    <t>Деятельность по подключению (технологическому присоединению) объектов капитального строительства к сетям газораспределения в соответствии с требованиями Постановления Правительства РФ от 30.12.2014 № 1314</t>
  </si>
  <si>
    <t>Другие виды деятельности</t>
  </si>
  <si>
    <t>8.1.</t>
  </si>
  <si>
    <t>8.2.</t>
  </si>
  <si>
    <t>8.3.</t>
  </si>
  <si>
    <t>Сдача в аренду и субаренду имущества (кроме газопроводов и газового оборудования)</t>
  </si>
  <si>
    <t>Поверка и ремонт приборов</t>
  </si>
  <si>
    <t>Отключение, подключение абонентов по заявкам Регионгаза</t>
  </si>
  <si>
    <t>Технадзор</t>
  </si>
  <si>
    <t>8.4.</t>
  </si>
  <si>
    <t>8.5.</t>
  </si>
  <si>
    <t>Прочие (инструктаж, услуга одно окно,  и пр.)</t>
  </si>
  <si>
    <t>Всего</t>
  </si>
  <si>
    <t>2016 год</t>
  </si>
  <si>
    <t>8.5.1.</t>
  </si>
  <si>
    <t>8.5.2.</t>
  </si>
  <si>
    <t>8.5.3.</t>
  </si>
  <si>
    <t>8.5.4.</t>
  </si>
  <si>
    <t>8.5.5.</t>
  </si>
  <si>
    <t>Вознаграждение агента  (выручка и затраты)</t>
  </si>
  <si>
    <t>Проведение инструктажа по безопасному использованию газа (выручка и затраты)</t>
  </si>
  <si>
    <t>Проверка дымоходов и вентиляционных каналов (выручка и затраты)</t>
  </si>
  <si>
    <t>Прочие (выручка и затраты)</t>
  </si>
  <si>
    <t>Расчет планируемого максимального часового расхода газа (выручка и затраты)</t>
  </si>
  <si>
    <t>Розничная торговля</t>
  </si>
  <si>
    <t>Столовая (выручка и затраты)</t>
  </si>
  <si>
    <t>8.5.6.</t>
  </si>
  <si>
    <t>тыс.куб. м</t>
  </si>
  <si>
    <t>руб.</t>
  </si>
  <si>
    <t>Всего, руб.</t>
  </si>
  <si>
    <t>2014 год</t>
  </si>
  <si>
    <t>2015 год</t>
  </si>
  <si>
    <t>Ед.изм.</t>
  </si>
  <si>
    <t>2017 год</t>
  </si>
  <si>
    <t>Аренда</t>
  </si>
  <si>
    <t>Метрологические услуги и услуги лабораторий</t>
  </si>
  <si>
    <t>Оказание услуг по технологическому присоединению</t>
  </si>
  <si>
    <t>Техническое обслуживание, ремонт газораспределительных сетей, АДО</t>
  </si>
  <si>
    <t>Техническое обслуживание, ремонт ВДГО (ВКГО)</t>
  </si>
  <si>
    <t>Строительно-монтажные работы (СМР)</t>
  </si>
  <si>
    <t>Строительный контроль</t>
  </si>
  <si>
    <t>Проектно-изыскательские работы (ПИР)</t>
  </si>
  <si>
    <t>Агентские услуги</t>
  </si>
  <si>
    <t>Реализация товаров и продукции</t>
  </si>
  <si>
    <t>Прочие виды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</si>
</sst>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9"/>
      <name val="Arial"/>
      <family val="2"/>
    </font>
    <font>
      <i/>
      <sz val="12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vertical="center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43" fontId="2" fillId="0" borderId="0" xfId="1" applyFont="1" applyBorder="1" applyAlignment="1">
      <alignment vertical="center"/>
    </xf>
    <xf numFmtId="43" fontId="3" fillId="0" borderId="0" xfId="0" applyNumberFormat="1" applyFont="1" applyBorder="1" applyAlignment="1">
      <alignment vertical="center"/>
    </xf>
    <xf numFmtId="4" fontId="6" fillId="0" borderId="2" xfId="2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" fontId="8" fillId="0" borderId="2" xfId="2" applyNumberFormat="1" applyFont="1" applyBorder="1" applyAlignment="1">
      <alignment horizontal="right" vertical="top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4" fontId="10" fillId="0" borderId="2" xfId="2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2.2.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10" workbookViewId="0">
      <selection activeCell="B15" sqref="B15"/>
    </sheetView>
  </sheetViews>
  <sheetFormatPr defaultRowHeight="15" x14ac:dyDescent="0.25"/>
  <cols>
    <col min="1" max="1" width="7.7109375" style="4" customWidth="1"/>
    <col min="2" max="2" width="80.7109375" style="3" customWidth="1"/>
    <col min="3" max="16384" width="9.140625" style="1"/>
  </cols>
  <sheetData>
    <row r="1" spans="1:2" ht="31.5" customHeight="1" x14ac:dyDescent="0.25">
      <c r="A1" s="39" t="s">
        <v>2</v>
      </c>
      <c r="B1" s="39"/>
    </row>
    <row r="2" spans="1:2" x14ac:dyDescent="0.25">
      <c r="A2" s="5"/>
    </row>
    <row r="3" spans="1:2" s="2" customFormat="1" ht="15.75" x14ac:dyDescent="0.25">
      <c r="A3" s="6" t="s">
        <v>0</v>
      </c>
      <c r="B3" s="7" t="s">
        <v>1</v>
      </c>
    </row>
    <row r="4" spans="1:2" x14ac:dyDescent="0.25">
      <c r="A4" s="8">
        <v>1</v>
      </c>
      <c r="B4" s="9" t="s">
        <v>3</v>
      </c>
    </row>
    <row r="5" spans="1:2" hidden="1" x14ac:dyDescent="0.25">
      <c r="A5" s="8"/>
      <c r="B5" s="9"/>
    </row>
    <row r="6" spans="1:2" x14ac:dyDescent="0.25">
      <c r="A6" s="8">
        <f>A4+1</f>
        <v>2</v>
      </c>
      <c r="B6" s="9" t="s">
        <v>4</v>
      </c>
    </row>
    <row r="7" spans="1:2" x14ac:dyDescent="0.25">
      <c r="A7" s="8">
        <f t="shared" ref="A7:A12" si="0">A6+1</f>
        <v>3</v>
      </c>
      <c r="B7" s="9" t="s">
        <v>5</v>
      </c>
    </row>
    <row r="8" spans="1:2" ht="30" x14ac:dyDescent="0.25">
      <c r="A8" s="8">
        <f t="shared" si="0"/>
        <v>4</v>
      </c>
      <c r="B8" s="9" t="s">
        <v>6</v>
      </c>
    </row>
    <row r="9" spans="1:2" x14ac:dyDescent="0.25">
      <c r="A9" s="8">
        <f t="shared" si="0"/>
        <v>5</v>
      </c>
      <c r="B9" s="9" t="s">
        <v>7</v>
      </c>
    </row>
    <row r="10" spans="1:2" x14ac:dyDescent="0.25">
      <c r="A10" s="8">
        <f t="shared" si="0"/>
        <v>6</v>
      </c>
      <c r="B10" s="9" t="s">
        <v>8</v>
      </c>
    </row>
    <row r="11" spans="1:2" ht="60" x14ac:dyDescent="0.25">
      <c r="A11" s="8">
        <f t="shared" si="0"/>
        <v>7</v>
      </c>
      <c r="B11" s="9" t="s">
        <v>9</v>
      </c>
    </row>
    <row r="12" spans="1:2" x14ac:dyDescent="0.25">
      <c r="A12" s="8">
        <f t="shared" si="0"/>
        <v>8</v>
      </c>
      <c r="B12" s="9" t="s">
        <v>10</v>
      </c>
    </row>
    <row r="13" spans="1:2" s="24" customFormat="1" ht="30" x14ac:dyDescent="0.25">
      <c r="A13" s="34" t="s">
        <v>11</v>
      </c>
      <c r="B13" s="38" t="s">
        <v>14</v>
      </c>
    </row>
    <row r="14" spans="1:2" s="24" customFormat="1" x14ac:dyDescent="0.25">
      <c r="A14" s="34" t="s">
        <v>12</v>
      </c>
      <c r="B14" s="38" t="s">
        <v>15</v>
      </c>
    </row>
    <row r="15" spans="1:2" s="24" customFormat="1" x14ac:dyDescent="0.25">
      <c r="A15" s="34" t="s">
        <v>13</v>
      </c>
      <c r="B15" s="38" t="s">
        <v>16</v>
      </c>
    </row>
    <row r="16" spans="1:2" s="24" customFormat="1" x14ac:dyDescent="0.25">
      <c r="A16" s="34" t="s">
        <v>18</v>
      </c>
      <c r="B16" s="38" t="s">
        <v>17</v>
      </c>
    </row>
    <row r="17" spans="1:2" s="24" customFormat="1" x14ac:dyDescent="0.25">
      <c r="A17" s="34" t="s">
        <v>19</v>
      </c>
      <c r="B17" s="38" t="s">
        <v>20</v>
      </c>
    </row>
    <row r="18" spans="1:2" s="29" customFormat="1" ht="14.25" x14ac:dyDescent="0.25">
      <c r="A18" s="35" t="s">
        <v>23</v>
      </c>
      <c r="B18" s="37" t="s">
        <v>28</v>
      </c>
    </row>
    <row r="19" spans="1:2" s="29" customFormat="1" ht="28.5" x14ac:dyDescent="0.25">
      <c r="A19" s="36" t="s">
        <v>24</v>
      </c>
      <c r="B19" s="37" t="s">
        <v>29</v>
      </c>
    </row>
    <row r="20" spans="1:2" s="29" customFormat="1" ht="14.25" x14ac:dyDescent="0.25">
      <c r="A20" s="36" t="s">
        <v>25</v>
      </c>
      <c r="B20" s="37" t="s">
        <v>30</v>
      </c>
    </row>
    <row r="21" spans="1:2" s="29" customFormat="1" ht="28.5" x14ac:dyDescent="0.25">
      <c r="A21" s="36" t="s">
        <v>26</v>
      </c>
      <c r="B21" s="37" t="s">
        <v>32</v>
      </c>
    </row>
    <row r="22" spans="1:2" s="29" customFormat="1" ht="14.25" x14ac:dyDescent="0.25">
      <c r="A22" s="35" t="s">
        <v>27</v>
      </c>
      <c r="B22" s="37" t="s">
        <v>33</v>
      </c>
    </row>
    <row r="23" spans="1:2" s="29" customFormat="1" ht="14.25" x14ac:dyDescent="0.25">
      <c r="A23" s="35" t="s">
        <v>35</v>
      </c>
      <c r="B23" s="37" t="s">
        <v>34</v>
      </c>
    </row>
    <row r="24" spans="1:2" s="29" customFormat="1" ht="14.25" x14ac:dyDescent="0.25">
      <c r="A24" s="35" t="s">
        <v>27</v>
      </c>
      <c r="B24" s="37" t="s">
        <v>31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B13" sqref="B13"/>
    </sheetView>
  </sheetViews>
  <sheetFormatPr defaultRowHeight="15" x14ac:dyDescent="0.25"/>
  <cols>
    <col min="1" max="1" width="9" style="4" customWidth="1"/>
    <col min="2" max="2" width="72.140625" style="3" customWidth="1"/>
    <col min="3" max="3" width="11.85546875" style="1" customWidth="1"/>
    <col min="4" max="4" width="22.85546875" style="1" customWidth="1"/>
    <col min="5" max="6" width="18.28515625" style="1" customWidth="1"/>
    <col min="7" max="16384" width="9.140625" style="1"/>
  </cols>
  <sheetData>
    <row r="1" spans="1:8" ht="31.5" customHeight="1" x14ac:dyDescent="0.25">
      <c r="A1" s="39" t="s">
        <v>2</v>
      </c>
      <c r="B1" s="39"/>
      <c r="C1" s="39"/>
      <c r="D1" s="39"/>
    </row>
    <row r="2" spans="1:8" ht="15.75" x14ac:dyDescent="0.25">
      <c r="A2" s="5"/>
      <c r="D2" s="2"/>
      <c r="E2" s="4"/>
      <c r="F2" s="4"/>
    </row>
    <row r="3" spans="1:8" s="2" customFormat="1" ht="15.75" x14ac:dyDescent="0.25">
      <c r="A3" s="6" t="s">
        <v>0</v>
      </c>
      <c r="B3" s="7" t="s">
        <v>1</v>
      </c>
      <c r="C3" s="11" t="s">
        <v>41</v>
      </c>
      <c r="D3" s="6" t="s">
        <v>22</v>
      </c>
      <c r="E3" s="15"/>
      <c r="F3" s="15"/>
    </row>
    <row r="4" spans="1:8" x14ac:dyDescent="0.25">
      <c r="A4" s="8">
        <v>1</v>
      </c>
      <c r="B4" s="9" t="s">
        <v>3</v>
      </c>
      <c r="C4" s="22" t="s">
        <v>36</v>
      </c>
      <c r="D4" s="10">
        <v>6883711.9310000008</v>
      </c>
      <c r="E4" s="16"/>
      <c r="F4" s="16"/>
    </row>
    <row r="5" spans="1:8" x14ac:dyDescent="0.25">
      <c r="A5" s="8"/>
      <c r="B5" s="9" t="s">
        <v>3</v>
      </c>
      <c r="C5" s="22" t="s">
        <v>37</v>
      </c>
      <c r="D5" s="10">
        <v>2486390236.9500003</v>
      </c>
      <c r="E5" s="16"/>
      <c r="F5" s="16"/>
    </row>
    <row r="6" spans="1:8" x14ac:dyDescent="0.25">
      <c r="A6" s="8">
        <f>A4+1</f>
        <v>2</v>
      </c>
      <c r="B6" s="9" t="s">
        <v>4</v>
      </c>
      <c r="C6" s="22" t="s">
        <v>37</v>
      </c>
      <c r="D6" s="10">
        <v>54970828.969999999</v>
      </c>
      <c r="E6" s="16"/>
      <c r="F6" s="16"/>
    </row>
    <row r="7" spans="1:8" x14ac:dyDescent="0.25">
      <c r="A7" s="8">
        <f t="shared" ref="A7:A12" si="0">A6+1</f>
        <v>3</v>
      </c>
      <c r="B7" s="9" t="s">
        <v>5</v>
      </c>
      <c r="C7" s="22" t="s">
        <v>37</v>
      </c>
      <c r="D7" s="10">
        <v>358583946.01999998</v>
      </c>
      <c r="E7" s="16"/>
      <c r="F7" s="16"/>
    </row>
    <row r="8" spans="1:8" ht="30" x14ac:dyDescent="0.25">
      <c r="A8" s="8">
        <f t="shared" si="0"/>
        <v>4</v>
      </c>
      <c r="B8" s="9" t="s">
        <v>6</v>
      </c>
      <c r="C8" s="22" t="s">
        <v>37</v>
      </c>
      <c r="D8" s="10">
        <v>23320935.140000001</v>
      </c>
      <c r="E8" s="16"/>
      <c r="F8" s="16"/>
    </row>
    <row r="9" spans="1:8" x14ac:dyDescent="0.25">
      <c r="A9" s="8">
        <f t="shared" si="0"/>
        <v>5</v>
      </c>
      <c r="B9" s="9" t="s">
        <v>7</v>
      </c>
      <c r="C9" s="22" t="s">
        <v>37</v>
      </c>
      <c r="D9" s="10">
        <f>42943065.8+24324789.45</f>
        <v>67267855.25</v>
      </c>
      <c r="E9" s="16"/>
      <c r="F9" s="16"/>
      <c r="G9" s="18"/>
      <c r="H9" s="18"/>
    </row>
    <row r="10" spans="1:8" x14ac:dyDescent="0.25">
      <c r="A10" s="8">
        <f t="shared" si="0"/>
        <v>6</v>
      </c>
      <c r="B10" s="9" t="s">
        <v>8</v>
      </c>
      <c r="C10" s="22" t="s">
        <v>37</v>
      </c>
      <c r="D10" s="10">
        <v>196236268.80000001</v>
      </c>
      <c r="E10" s="16"/>
      <c r="F10" s="16"/>
    </row>
    <row r="11" spans="1:8" ht="60" x14ac:dyDescent="0.25">
      <c r="A11" s="8">
        <f t="shared" si="0"/>
        <v>7</v>
      </c>
      <c r="B11" s="9" t="s">
        <v>9</v>
      </c>
      <c r="C11" s="22" t="s">
        <v>37</v>
      </c>
      <c r="D11" s="10">
        <v>90226982.659999996</v>
      </c>
      <c r="E11" s="16"/>
      <c r="F11" s="16"/>
    </row>
    <row r="12" spans="1:8" x14ac:dyDescent="0.25">
      <c r="A12" s="8">
        <f t="shared" si="0"/>
        <v>8</v>
      </c>
      <c r="B12" s="9" t="s">
        <v>10</v>
      </c>
      <c r="C12" s="22" t="s">
        <v>37</v>
      </c>
      <c r="D12" s="10"/>
      <c r="E12" s="16"/>
      <c r="F12" s="16"/>
    </row>
    <row r="13" spans="1:8" s="24" customFormat="1" ht="30" x14ac:dyDescent="0.25">
      <c r="A13" s="34" t="s">
        <v>11</v>
      </c>
      <c r="B13" s="38" t="s">
        <v>14</v>
      </c>
      <c r="C13" s="25" t="s">
        <v>37</v>
      </c>
      <c r="D13" s="26">
        <v>1347853.48</v>
      </c>
      <c r="E13" s="27"/>
      <c r="F13" s="27"/>
    </row>
    <row r="14" spans="1:8" s="24" customFormat="1" x14ac:dyDescent="0.25">
      <c r="A14" s="34" t="s">
        <v>12</v>
      </c>
      <c r="B14" s="38" t="s">
        <v>15</v>
      </c>
      <c r="C14" s="25" t="s">
        <v>37</v>
      </c>
      <c r="D14" s="26">
        <v>19237394.739999998</v>
      </c>
      <c r="E14" s="27"/>
      <c r="F14" s="27"/>
    </row>
    <row r="15" spans="1:8" s="24" customFormat="1" ht="30" x14ac:dyDescent="0.25">
      <c r="A15" s="34" t="s">
        <v>13</v>
      </c>
      <c r="B15" s="38" t="s">
        <v>16</v>
      </c>
      <c r="C15" s="25" t="s">
        <v>37</v>
      </c>
      <c r="D15" s="26">
        <v>10220888.869999999</v>
      </c>
      <c r="E15" s="27"/>
      <c r="F15" s="27"/>
    </row>
    <row r="16" spans="1:8" s="24" customFormat="1" x14ac:dyDescent="0.25">
      <c r="A16" s="34" t="s">
        <v>18</v>
      </c>
      <c r="B16" s="38" t="s">
        <v>17</v>
      </c>
      <c r="C16" s="25" t="s">
        <v>37</v>
      </c>
      <c r="D16" s="26">
        <v>4449214.87</v>
      </c>
      <c r="E16" s="27"/>
      <c r="F16" s="27"/>
    </row>
    <row r="17" spans="1:12" s="24" customFormat="1" x14ac:dyDescent="0.25">
      <c r="A17" s="34" t="s">
        <v>19</v>
      </c>
      <c r="B17" s="38" t="s">
        <v>20</v>
      </c>
      <c r="C17" s="25" t="s">
        <v>37</v>
      </c>
      <c r="D17" s="26"/>
      <c r="E17" s="27"/>
      <c r="F17" s="27"/>
      <c r="G17" s="28"/>
      <c r="H17" s="28"/>
      <c r="I17" s="28"/>
      <c r="J17" s="28"/>
      <c r="K17" s="28"/>
      <c r="L17" s="28"/>
    </row>
    <row r="18" spans="1:12" s="29" customFormat="1" ht="14.25" x14ac:dyDescent="0.25">
      <c r="A18" s="35" t="s">
        <v>23</v>
      </c>
      <c r="B18" s="37" t="s">
        <v>28</v>
      </c>
      <c r="C18" s="30" t="s">
        <v>37</v>
      </c>
      <c r="D18" s="31">
        <v>10514264.17</v>
      </c>
      <c r="E18" s="32"/>
      <c r="F18" s="32"/>
      <c r="G18" s="33"/>
      <c r="H18" s="33"/>
      <c r="I18" s="33"/>
      <c r="J18" s="33"/>
      <c r="K18" s="33"/>
      <c r="L18" s="33"/>
    </row>
    <row r="19" spans="1:12" s="29" customFormat="1" ht="28.5" x14ac:dyDescent="0.25">
      <c r="A19" s="36" t="s">
        <v>24</v>
      </c>
      <c r="B19" s="37" t="s">
        <v>29</v>
      </c>
      <c r="C19" s="30" t="s">
        <v>37</v>
      </c>
      <c r="D19" s="31">
        <v>4429513.26</v>
      </c>
      <c r="E19" s="32"/>
      <c r="F19" s="32"/>
      <c r="G19" s="33"/>
      <c r="H19" s="33"/>
      <c r="I19" s="33"/>
      <c r="J19" s="33"/>
      <c r="K19" s="33"/>
      <c r="L19" s="33"/>
    </row>
    <row r="20" spans="1:12" s="29" customFormat="1" ht="28.5" x14ac:dyDescent="0.25">
      <c r="A20" s="36" t="s">
        <v>25</v>
      </c>
      <c r="B20" s="37" t="s">
        <v>30</v>
      </c>
      <c r="C20" s="30" t="s">
        <v>37</v>
      </c>
      <c r="D20" s="31">
        <v>7537136.2199999997</v>
      </c>
      <c r="E20" s="32"/>
      <c r="F20" s="32"/>
      <c r="G20" s="33"/>
      <c r="H20" s="33"/>
      <c r="I20" s="33"/>
      <c r="J20" s="33"/>
      <c r="K20" s="33"/>
      <c r="L20" s="33"/>
    </row>
    <row r="21" spans="1:12" s="29" customFormat="1" ht="28.5" x14ac:dyDescent="0.25">
      <c r="A21" s="36" t="s">
        <v>26</v>
      </c>
      <c r="B21" s="37" t="s">
        <v>32</v>
      </c>
      <c r="C21" s="30" t="s">
        <v>37</v>
      </c>
      <c r="D21" s="31">
        <v>437728.06</v>
      </c>
      <c r="E21" s="32"/>
      <c r="F21" s="32"/>
      <c r="G21" s="33"/>
      <c r="H21" s="33"/>
      <c r="I21" s="33"/>
      <c r="J21" s="33"/>
      <c r="K21" s="33"/>
      <c r="L21" s="33"/>
    </row>
    <row r="22" spans="1:12" s="29" customFormat="1" ht="14.25" x14ac:dyDescent="0.25">
      <c r="A22" s="35" t="s">
        <v>27</v>
      </c>
      <c r="B22" s="37" t="s">
        <v>33</v>
      </c>
      <c r="C22" s="30" t="s">
        <v>37</v>
      </c>
      <c r="D22" s="31">
        <v>462087.23</v>
      </c>
      <c r="E22" s="32"/>
      <c r="F22" s="32"/>
      <c r="G22" s="33"/>
      <c r="H22" s="33"/>
      <c r="I22" s="33"/>
      <c r="J22" s="33"/>
      <c r="K22" s="33"/>
      <c r="L22" s="33"/>
    </row>
    <row r="23" spans="1:12" s="29" customFormat="1" ht="14.25" x14ac:dyDescent="0.25">
      <c r="A23" s="35" t="s">
        <v>35</v>
      </c>
      <c r="B23" s="37" t="s">
        <v>34</v>
      </c>
      <c r="C23" s="30" t="s">
        <v>37</v>
      </c>
      <c r="D23" s="31">
        <v>2027858.64</v>
      </c>
      <c r="E23" s="32"/>
      <c r="F23" s="32"/>
      <c r="G23" s="33"/>
      <c r="H23" s="33"/>
      <c r="I23" s="33"/>
      <c r="J23" s="33"/>
      <c r="K23" s="33"/>
      <c r="L23" s="33"/>
    </row>
    <row r="24" spans="1:12" s="29" customFormat="1" ht="14.25" x14ac:dyDescent="0.25">
      <c r="A24" s="35" t="s">
        <v>27</v>
      </c>
      <c r="B24" s="37" t="s">
        <v>31</v>
      </c>
      <c r="C24" s="30" t="s">
        <v>37</v>
      </c>
      <c r="D24" s="31">
        <v>9688841.1099999994</v>
      </c>
      <c r="E24" s="32"/>
      <c r="F24" s="32"/>
      <c r="G24" s="33"/>
      <c r="H24" s="33"/>
      <c r="I24" s="33"/>
      <c r="J24" s="33"/>
      <c r="K24" s="33"/>
      <c r="L24" s="33"/>
    </row>
    <row r="25" spans="1:12" ht="15.75" x14ac:dyDescent="0.25">
      <c r="A25" s="6"/>
      <c r="B25" s="12" t="s">
        <v>21</v>
      </c>
      <c r="C25" s="23" t="s">
        <v>37</v>
      </c>
      <c r="D25" s="13">
        <f>SUM(D5:D24)</f>
        <v>3347349834.4399996</v>
      </c>
      <c r="E25" s="17"/>
      <c r="F25" s="17"/>
    </row>
    <row r="27" spans="1:12" x14ac:dyDescent="0.25">
      <c r="D27" s="14"/>
      <c r="E27" s="14"/>
      <c r="F27" s="14"/>
    </row>
    <row r="28" spans="1:12" x14ac:dyDescent="0.25">
      <c r="D28" s="14"/>
      <c r="E28" s="14"/>
      <c r="F28" s="14"/>
    </row>
    <row r="29" spans="1:12" x14ac:dyDescent="0.25">
      <c r="D29" s="14"/>
      <c r="E29" s="14"/>
      <c r="F29" s="14"/>
    </row>
    <row r="32" spans="1:12" x14ac:dyDescent="0.25">
      <c r="E32" s="14"/>
      <c r="F32" s="14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F18" sqref="F18:F24"/>
    </sheetView>
  </sheetViews>
  <sheetFormatPr defaultRowHeight="15" x14ac:dyDescent="0.25"/>
  <cols>
    <col min="1" max="1" width="9" style="4" customWidth="1"/>
    <col min="2" max="2" width="72.140625" style="3" customWidth="1"/>
    <col min="3" max="3" width="12.42578125" style="3" customWidth="1"/>
    <col min="4" max="6" width="23.5703125" style="1" customWidth="1"/>
    <col min="7" max="8" width="18.28515625" style="1" customWidth="1"/>
    <col min="9" max="16384" width="9.140625" style="1"/>
  </cols>
  <sheetData>
    <row r="1" spans="1:10" ht="31.5" customHeight="1" x14ac:dyDescent="0.25">
      <c r="A1" s="39" t="s">
        <v>2</v>
      </c>
      <c r="B1" s="39"/>
      <c r="C1" s="39"/>
      <c r="D1" s="39"/>
      <c r="E1" s="39"/>
      <c r="F1" s="39"/>
    </row>
    <row r="2" spans="1:10" ht="15.75" x14ac:dyDescent="0.25">
      <c r="A2" s="5"/>
      <c r="D2" s="19"/>
      <c r="E2" s="19"/>
      <c r="F2" s="19"/>
      <c r="G2" s="4"/>
      <c r="H2" s="4"/>
    </row>
    <row r="3" spans="1:10" s="2" customFormat="1" ht="15.75" x14ac:dyDescent="0.25">
      <c r="A3" s="6" t="s">
        <v>0</v>
      </c>
      <c r="B3" s="7" t="s">
        <v>1</v>
      </c>
      <c r="C3" s="7"/>
      <c r="D3" s="11" t="s">
        <v>39</v>
      </c>
      <c r="E3" s="11" t="s">
        <v>40</v>
      </c>
      <c r="F3" s="11" t="s">
        <v>22</v>
      </c>
      <c r="G3" s="15"/>
      <c r="H3" s="15"/>
    </row>
    <row r="4" spans="1:10" x14ac:dyDescent="0.25">
      <c r="A4" s="8">
        <v>1</v>
      </c>
      <c r="B4" s="9" t="s">
        <v>3</v>
      </c>
      <c r="C4" s="22" t="s">
        <v>36</v>
      </c>
      <c r="D4" s="10">
        <v>8501217.5899999999</v>
      </c>
      <c r="E4" s="10">
        <v>7593917.6840000004</v>
      </c>
      <c r="F4" s="10">
        <v>6883711.9310000008</v>
      </c>
      <c r="G4" s="16"/>
      <c r="H4" s="16"/>
    </row>
    <row r="5" spans="1:10" x14ac:dyDescent="0.25">
      <c r="A5" s="8"/>
      <c r="B5" s="9" t="s">
        <v>3</v>
      </c>
      <c r="C5" s="22" t="s">
        <v>37</v>
      </c>
      <c r="D5" s="20">
        <v>2582492429.1199999</v>
      </c>
      <c r="E5" s="20">
        <v>2453586972.9656701</v>
      </c>
      <c r="F5" s="21">
        <v>2486390236.9500003</v>
      </c>
      <c r="G5" s="16"/>
      <c r="H5" s="16"/>
    </row>
    <row r="6" spans="1:10" x14ac:dyDescent="0.25">
      <c r="A6" s="8">
        <f>A4+1</f>
        <v>2</v>
      </c>
      <c r="B6" s="9" t="s">
        <v>4</v>
      </c>
      <c r="C6" s="22" t="s">
        <v>37</v>
      </c>
      <c r="D6" s="21">
        <f>91774781.25</f>
        <v>91774781.25</v>
      </c>
      <c r="E6" s="21">
        <v>86553335.430000007</v>
      </c>
      <c r="F6" s="21">
        <v>54970828.969999999</v>
      </c>
      <c r="G6" s="16"/>
      <c r="H6" s="16"/>
    </row>
    <row r="7" spans="1:10" x14ac:dyDescent="0.25">
      <c r="A7" s="8">
        <f t="shared" ref="A7:A12" si="0">A6+1</f>
        <v>3</v>
      </c>
      <c r="B7" s="9" t="s">
        <v>5</v>
      </c>
      <c r="C7" s="22" t="s">
        <v>37</v>
      </c>
      <c r="D7" s="21">
        <v>289204533.97000003</v>
      </c>
      <c r="E7" s="21">
        <v>306639779.47000003</v>
      </c>
      <c r="F7" s="21">
        <v>358583946.01999998</v>
      </c>
      <c r="G7" s="16"/>
      <c r="H7" s="16"/>
    </row>
    <row r="8" spans="1:10" ht="30" x14ac:dyDescent="0.25">
      <c r="A8" s="8">
        <f t="shared" si="0"/>
        <v>4</v>
      </c>
      <c r="B8" s="9" t="s">
        <v>6</v>
      </c>
      <c r="C8" s="22" t="s">
        <v>37</v>
      </c>
      <c r="D8" s="21">
        <v>41583186.770000003</v>
      </c>
      <c r="E8" s="21">
        <v>28895369.48</v>
      </c>
      <c r="F8" s="21">
        <v>23320935.140000001</v>
      </c>
      <c r="G8" s="16"/>
      <c r="H8" s="16"/>
    </row>
    <row r="9" spans="1:10" x14ac:dyDescent="0.25">
      <c r="A9" s="8">
        <f t="shared" si="0"/>
        <v>5</v>
      </c>
      <c r="B9" s="9" t="s">
        <v>7</v>
      </c>
      <c r="C9" s="22" t="s">
        <v>37</v>
      </c>
      <c r="D9" s="21">
        <f>50937753.06+63125977.96</f>
        <v>114063731.02000001</v>
      </c>
      <c r="E9" s="21">
        <f>51318944.97+43337285.2</f>
        <v>94656230.170000002</v>
      </c>
      <c r="F9" s="21">
        <f>42943065.8+24324789.45</f>
        <v>67267855.25</v>
      </c>
      <c r="G9" s="16"/>
      <c r="H9" s="16"/>
      <c r="I9" s="18"/>
      <c r="J9" s="18"/>
    </row>
    <row r="10" spans="1:10" x14ac:dyDescent="0.25">
      <c r="A10" s="8">
        <f t="shared" si="0"/>
        <v>6</v>
      </c>
      <c r="B10" s="9" t="s">
        <v>8</v>
      </c>
      <c r="C10" s="22" t="s">
        <v>37</v>
      </c>
      <c r="D10" s="21">
        <v>310821609.13999999</v>
      </c>
      <c r="E10" s="21">
        <v>251203549.72999999</v>
      </c>
      <c r="F10" s="21">
        <v>196236268.80000001</v>
      </c>
      <c r="G10" s="16"/>
      <c r="H10" s="16"/>
    </row>
    <row r="11" spans="1:10" ht="60" x14ac:dyDescent="0.25">
      <c r="A11" s="8">
        <f t="shared" si="0"/>
        <v>7</v>
      </c>
      <c r="B11" s="9" t="s">
        <v>9</v>
      </c>
      <c r="C11" s="22" t="s">
        <v>37</v>
      </c>
      <c r="D11" s="21">
        <v>27811913.989999998</v>
      </c>
      <c r="E11" s="21">
        <v>78344953.629999995</v>
      </c>
      <c r="F11" s="21">
        <v>90226982.659999996</v>
      </c>
      <c r="G11" s="16"/>
      <c r="H11" s="16"/>
    </row>
    <row r="12" spans="1:10" x14ac:dyDescent="0.25">
      <c r="A12" s="8">
        <f t="shared" si="0"/>
        <v>8</v>
      </c>
      <c r="B12" s="9" t="s">
        <v>10</v>
      </c>
      <c r="C12" s="22" t="s">
        <v>37</v>
      </c>
      <c r="D12" s="10"/>
      <c r="E12" s="10"/>
      <c r="F12" s="10"/>
      <c r="G12" s="16"/>
      <c r="H12" s="16"/>
    </row>
    <row r="13" spans="1:10" s="24" customFormat="1" ht="30" x14ac:dyDescent="0.25">
      <c r="A13" s="34" t="s">
        <v>11</v>
      </c>
      <c r="B13" s="38" t="s">
        <v>14</v>
      </c>
      <c r="C13" s="25" t="s">
        <v>37</v>
      </c>
      <c r="D13" s="26">
        <v>1377557.5</v>
      </c>
      <c r="E13" s="26">
        <v>1299637.05</v>
      </c>
      <c r="F13" s="26">
        <v>1347853.48</v>
      </c>
      <c r="G13" s="27"/>
      <c r="H13" s="27"/>
    </row>
    <row r="14" spans="1:10" s="24" customFormat="1" x14ac:dyDescent="0.25">
      <c r="A14" s="34" t="s">
        <v>12</v>
      </c>
      <c r="B14" s="38" t="s">
        <v>15</v>
      </c>
      <c r="C14" s="25" t="s">
        <v>37</v>
      </c>
      <c r="D14" s="26">
        <v>15449959.42</v>
      </c>
      <c r="E14" s="26">
        <v>17059235.640000001</v>
      </c>
      <c r="F14" s="26">
        <v>19237394.739999998</v>
      </c>
      <c r="G14" s="27"/>
      <c r="H14" s="27"/>
    </row>
    <row r="15" spans="1:10" s="24" customFormat="1" ht="30" x14ac:dyDescent="0.25">
      <c r="A15" s="34" t="s">
        <v>13</v>
      </c>
      <c r="B15" s="38" t="s">
        <v>16</v>
      </c>
      <c r="C15" s="25" t="s">
        <v>37</v>
      </c>
      <c r="D15" s="26">
        <v>11413834.529999999</v>
      </c>
      <c r="E15" s="26">
        <v>9910123.6600000001</v>
      </c>
      <c r="F15" s="26">
        <v>10220888.869999999</v>
      </c>
      <c r="G15" s="27"/>
      <c r="H15" s="27"/>
    </row>
    <row r="16" spans="1:10" s="24" customFormat="1" x14ac:dyDescent="0.25">
      <c r="A16" s="34" t="s">
        <v>18</v>
      </c>
      <c r="B16" s="38" t="s">
        <v>17</v>
      </c>
      <c r="C16" s="25" t="s">
        <v>37</v>
      </c>
      <c r="D16" s="26">
        <v>11161050.1</v>
      </c>
      <c r="E16" s="26">
        <v>7260305.9100000001</v>
      </c>
      <c r="F16" s="26">
        <v>4449214.87</v>
      </c>
      <c r="G16" s="27"/>
      <c r="H16" s="27"/>
    </row>
    <row r="17" spans="1:14" s="24" customFormat="1" x14ac:dyDescent="0.25">
      <c r="A17" s="34" t="s">
        <v>19</v>
      </c>
      <c r="B17" s="38" t="s">
        <v>20</v>
      </c>
      <c r="C17" s="25" t="s">
        <v>37</v>
      </c>
      <c r="D17" s="26"/>
      <c r="E17" s="26"/>
      <c r="F17" s="26"/>
      <c r="G17" s="27"/>
      <c r="H17" s="27"/>
      <c r="I17" s="28"/>
      <c r="J17" s="28"/>
      <c r="K17" s="28"/>
      <c r="L17" s="28"/>
      <c r="M17" s="28"/>
      <c r="N17" s="28"/>
    </row>
    <row r="18" spans="1:14" s="29" customFormat="1" ht="14.25" x14ac:dyDescent="0.25">
      <c r="A18" s="35" t="s">
        <v>23</v>
      </c>
      <c r="B18" s="37" t="s">
        <v>28</v>
      </c>
      <c r="C18" s="30" t="s">
        <v>37</v>
      </c>
      <c r="D18" s="31">
        <f>10019308.22</f>
        <v>10019308.220000001</v>
      </c>
      <c r="E18" s="31">
        <v>10103055.859999999</v>
      </c>
      <c r="F18" s="31">
        <v>10514264.17</v>
      </c>
      <c r="G18" s="32"/>
      <c r="H18" s="32"/>
      <c r="I18" s="33"/>
      <c r="J18" s="33"/>
      <c r="K18" s="33"/>
      <c r="L18" s="33"/>
      <c r="M18" s="33"/>
      <c r="N18" s="33"/>
    </row>
    <row r="19" spans="1:14" s="29" customFormat="1" ht="28.5" x14ac:dyDescent="0.25">
      <c r="A19" s="36" t="s">
        <v>24</v>
      </c>
      <c r="B19" s="37" t="s">
        <v>29</v>
      </c>
      <c r="C19" s="30" t="s">
        <v>37</v>
      </c>
      <c r="D19" s="31">
        <v>674443.37</v>
      </c>
      <c r="E19" s="31">
        <v>3300104.09</v>
      </c>
      <c r="F19" s="31">
        <v>4429513.26</v>
      </c>
      <c r="G19" s="32"/>
      <c r="H19" s="32"/>
      <c r="I19" s="33"/>
      <c r="J19" s="33"/>
      <c r="K19" s="33"/>
      <c r="L19" s="33"/>
      <c r="M19" s="33"/>
      <c r="N19" s="33"/>
    </row>
    <row r="20" spans="1:14" s="29" customFormat="1" ht="28.5" x14ac:dyDescent="0.25">
      <c r="A20" s="36" t="s">
        <v>25</v>
      </c>
      <c r="B20" s="37" t="s">
        <v>30</v>
      </c>
      <c r="C20" s="30" t="s">
        <v>37</v>
      </c>
      <c r="D20" s="31">
        <v>843743.86</v>
      </c>
      <c r="E20" s="31">
        <v>4092187.02</v>
      </c>
      <c r="F20" s="31">
        <v>7537136.2199999997</v>
      </c>
      <c r="G20" s="32"/>
      <c r="H20" s="32"/>
      <c r="I20" s="33"/>
      <c r="J20" s="33"/>
      <c r="K20" s="33"/>
      <c r="L20" s="33"/>
      <c r="M20" s="33"/>
      <c r="N20" s="33"/>
    </row>
    <row r="21" spans="1:14" s="29" customFormat="1" ht="28.5" x14ac:dyDescent="0.25">
      <c r="A21" s="36" t="s">
        <v>26</v>
      </c>
      <c r="B21" s="37" t="s">
        <v>32</v>
      </c>
      <c r="C21" s="30" t="s">
        <v>37</v>
      </c>
      <c r="D21" s="31">
        <v>149131.87</v>
      </c>
      <c r="E21" s="31">
        <v>629457.67000000004</v>
      </c>
      <c r="F21" s="31">
        <v>437728.06</v>
      </c>
      <c r="G21" s="32"/>
      <c r="H21" s="32"/>
      <c r="I21" s="33"/>
      <c r="J21" s="33"/>
      <c r="K21" s="33"/>
      <c r="L21" s="33"/>
      <c r="M21" s="33"/>
      <c r="N21" s="33"/>
    </row>
    <row r="22" spans="1:14" s="29" customFormat="1" ht="14.25" x14ac:dyDescent="0.25">
      <c r="A22" s="35" t="s">
        <v>27</v>
      </c>
      <c r="B22" s="37" t="s">
        <v>33</v>
      </c>
      <c r="C22" s="30" t="s">
        <v>37</v>
      </c>
      <c r="D22" s="31">
        <v>308203.65000000002</v>
      </c>
      <c r="E22" s="31">
        <v>334855.71000000002</v>
      </c>
      <c r="F22" s="31">
        <v>462087.23</v>
      </c>
      <c r="G22" s="32"/>
      <c r="H22" s="32"/>
      <c r="I22" s="33"/>
      <c r="J22" s="33"/>
      <c r="K22" s="33"/>
      <c r="L22" s="33"/>
      <c r="M22" s="33"/>
      <c r="N22" s="33"/>
    </row>
    <row r="23" spans="1:14" s="29" customFormat="1" ht="14.25" x14ac:dyDescent="0.25">
      <c r="A23" s="35" t="s">
        <v>35</v>
      </c>
      <c r="B23" s="37" t="s">
        <v>34</v>
      </c>
      <c r="C23" s="30" t="s">
        <v>37</v>
      </c>
      <c r="D23" s="31">
        <v>1805237.67</v>
      </c>
      <c r="E23" s="31">
        <v>1956530.8</v>
      </c>
      <c r="F23" s="31">
        <v>2027858.64</v>
      </c>
      <c r="G23" s="32"/>
      <c r="H23" s="32"/>
      <c r="I23" s="33"/>
      <c r="J23" s="33"/>
      <c r="K23" s="33"/>
      <c r="L23" s="33"/>
      <c r="M23" s="33"/>
      <c r="N23" s="33"/>
    </row>
    <row r="24" spans="1:14" s="29" customFormat="1" ht="14.25" x14ac:dyDescent="0.25">
      <c r="A24" s="35" t="s">
        <v>27</v>
      </c>
      <c r="B24" s="37" t="s">
        <v>31</v>
      </c>
      <c r="C24" s="30" t="s">
        <v>37</v>
      </c>
      <c r="D24" s="31">
        <v>12255644.5</v>
      </c>
      <c r="E24" s="31">
        <v>8121349.4900000002</v>
      </c>
      <c r="F24" s="31">
        <v>9688841.1099999994</v>
      </c>
      <c r="G24" s="32"/>
      <c r="H24" s="32"/>
      <c r="I24" s="33"/>
      <c r="J24" s="33"/>
      <c r="K24" s="33"/>
      <c r="L24" s="33"/>
      <c r="M24" s="33"/>
      <c r="N24" s="33"/>
    </row>
    <row r="25" spans="1:14" ht="15.75" x14ac:dyDescent="0.25">
      <c r="A25" s="6"/>
      <c r="B25" s="12" t="s">
        <v>38</v>
      </c>
      <c r="C25" s="7" t="s">
        <v>37</v>
      </c>
      <c r="D25" s="13">
        <f>SUM(D5:D24)</f>
        <v>3523210299.9499998</v>
      </c>
      <c r="E25" s="13">
        <f t="shared" ref="E25:F25" si="1">SUM(E5:E24)</f>
        <v>3363947033.7756705</v>
      </c>
      <c r="F25" s="13">
        <f t="shared" si="1"/>
        <v>3347349834.4399996</v>
      </c>
      <c r="G25" s="17"/>
      <c r="H25" s="17"/>
    </row>
    <row r="27" spans="1:14" x14ac:dyDescent="0.25">
      <c r="D27" s="14"/>
      <c r="E27" s="14"/>
      <c r="F27" s="14"/>
      <c r="G27" s="14"/>
      <c r="H27" s="14"/>
    </row>
    <row r="28" spans="1:14" x14ac:dyDescent="0.25">
      <c r="D28" s="14"/>
      <c r="E28" s="14"/>
      <c r="F28" s="14"/>
      <c r="G28" s="14"/>
      <c r="H28" s="14"/>
    </row>
    <row r="29" spans="1:14" x14ac:dyDescent="0.25">
      <c r="D29" s="14"/>
      <c r="E29" s="14"/>
      <c r="F29" s="14"/>
      <c r="G29" s="14"/>
      <c r="H29" s="14"/>
    </row>
    <row r="32" spans="1:14" x14ac:dyDescent="0.25">
      <c r="G32" s="14"/>
      <c r="H32" s="14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B4" sqref="B4"/>
    </sheetView>
  </sheetViews>
  <sheetFormatPr defaultRowHeight="15" x14ac:dyDescent="0.25"/>
  <cols>
    <col min="1" max="1" width="9" style="4" customWidth="1"/>
    <col min="2" max="2" width="72.140625" style="3" customWidth="1"/>
    <col min="3" max="3" width="12.42578125" style="3" customWidth="1"/>
    <col min="4" max="6" width="23.5703125" style="1" customWidth="1"/>
    <col min="7" max="8" width="18.28515625" style="1" customWidth="1"/>
    <col min="9" max="16384" width="9.140625" style="1"/>
  </cols>
  <sheetData>
    <row r="1" spans="1:14" ht="31.5" customHeight="1" x14ac:dyDescent="0.25">
      <c r="A1" s="39" t="s">
        <v>2</v>
      </c>
      <c r="B1" s="39"/>
      <c r="C1" s="39"/>
      <c r="D1" s="39"/>
      <c r="E1" s="39"/>
      <c r="F1" s="39"/>
    </row>
    <row r="2" spans="1:14" ht="15.75" x14ac:dyDescent="0.25">
      <c r="A2" s="5"/>
      <c r="D2" s="19"/>
      <c r="E2" s="19"/>
      <c r="F2" s="19"/>
      <c r="G2" s="4"/>
      <c r="H2" s="4"/>
    </row>
    <row r="3" spans="1:14" s="2" customFormat="1" ht="15.75" x14ac:dyDescent="0.25">
      <c r="A3" s="6" t="s">
        <v>0</v>
      </c>
      <c r="B3" s="7" t="s">
        <v>1</v>
      </c>
      <c r="C3" s="7"/>
      <c r="D3" s="11" t="s">
        <v>40</v>
      </c>
      <c r="E3" s="11" t="s">
        <v>22</v>
      </c>
      <c r="F3" s="11" t="s">
        <v>42</v>
      </c>
      <c r="G3" s="15"/>
      <c r="H3" s="15"/>
    </row>
    <row r="4" spans="1:14" x14ac:dyDescent="0.25">
      <c r="A4" s="8">
        <v>1</v>
      </c>
      <c r="B4" s="9" t="s">
        <v>3</v>
      </c>
      <c r="C4" s="22" t="s">
        <v>36</v>
      </c>
      <c r="D4" s="10">
        <v>7593917.6840000004</v>
      </c>
      <c r="E4" s="10">
        <v>6883711.9310000008</v>
      </c>
      <c r="F4" s="10">
        <v>6834758.2989999996</v>
      </c>
      <c r="G4" s="16"/>
      <c r="H4" s="16"/>
    </row>
    <row r="5" spans="1:14" x14ac:dyDescent="0.25">
      <c r="A5" s="8"/>
      <c r="B5" s="9" t="s">
        <v>3</v>
      </c>
      <c r="C5" s="22" t="s">
        <v>37</v>
      </c>
      <c r="D5" s="20">
        <v>2453586972.9656701</v>
      </c>
      <c r="E5" s="21">
        <v>2486390236.9500003</v>
      </c>
      <c r="F5" s="21">
        <v>2595735438.1999998</v>
      </c>
      <c r="G5" s="16"/>
      <c r="H5" s="16"/>
    </row>
    <row r="6" spans="1:14" x14ac:dyDescent="0.25">
      <c r="A6" s="8">
        <f>A4+1</f>
        <v>2</v>
      </c>
      <c r="B6" s="9" t="s">
        <v>43</v>
      </c>
      <c r="C6" s="22" t="s">
        <v>37</v>
      </c>
      <c r="D6" s="21">
        <v>1299637.05</v>
      </c>
      <c r="E6" s="21">
        <v>1347853.48</v>
      </c>
      <c r="F6" s="21">
        <v>1384983.93</v>
      </c>
      <c r="G6" s="16"/>
      <c r="H6" s="16"/>
    </row>
    <row r="7" spans="1:14" x14ac:dyDescent="0.25">
      <c r="A7" s="8">
        <f t="shared" ref="A7:A16" si="0">A6+1</f>
        <v>3</v>
      </c>
      <c r="B7" s="9" t="s">
        <v>44</v>
      </c>
      <c r="C7" s="22" t="s">
        <v>37</v>
      </c>
      <c r="D7" s="21">
        <v>17059235.640000001</v>
      </c>
      <c r="E7" s="21">
        <v>19237394.739999998</v>
      </c>
      <c r="F7" s="21">
        <v>17516098.93</v>
      </c>
      <c r="G7" s="16"/>
      <c r="H7" s="16"/>
    </row>
    <row r="8" spans="1:14" x14ac:dyDescent="0.25">
      <c r="A8" s="8">
        <f t="shared" si="0"/>
        <v>4</v>
      </c>
      <c r="B8" s="9" t="s">
        <v>45</v>
      </c>
      <c r="C8" s="22" t="s">
        <v>37</v>
      </c>
      <c r="D8" s="21">
        <v>78344953.629999995</v>
      </c>
      <c r="E8" s="21">
        <v>90226982.659999996</v>
      </c>
      <c r="F8" s="21">
        <v>133317197.69</v>
      </c>
      <c r="G8" s="16"/>
      <c r="H8" s="16"/>
    </row>
    <row r="9" spans="1:14" ht="30" x14ac:dyDescent="0.25">
      <c r="A9" s="8">
        <f t="shared" si="0"/>
        <v>5</v>
      </c>
      <c r="B9" s="9" t="s">
        <v>46</v>
      </c>
      <c r="C9" s="22" t="s">
        <v>37</v>
      </c>
      <c r="D9" s="21">
        <v>86553335.430000007</v>
      </c>
      <c r="E9" s="21">
        <v>54970828.969999999</v>
      </c>
      <c r="F9" s="21">
        <v>55198778.229999997</v>
      </c>
      <c r="G9" s="16"/>
      <c r="H9" s="16"/>
      <c r="I9" s="18"/>
      <c r="J9" s="18"/>
    </row>
    <row r="10" spans="1:14" x14ac:dyDescent="0.25">
      <c r="A10" s="8">
        <f t="shared" si="0"/>
        <v>6</v>
      </c>
      <c r="B10" s="9" t="s">
        <v>47</v>
      </c>
      <c r="C10" s="22" t="s">
        <v>37</v>
      </c>
      <c r="D10" s="21">
        <v>306639779.47000003</v>
      </c>
      <c r="E10" s="21">
        <v>358583946.01999998</v>
      </c>
      <c r="F10" s="21">
        <v>366055714.06</v>
      </c>
      <c r="G10" s="16"/>
      <c r="H10" s="16"/>
    </row>
    <row r="11" spans="1:14" x14ac:dyDescent="0.25">
      <c r="A11" s="8">
        <f t="shared" si="0"/>
        <v>7</v>
      </c>
      <c r="B11" s="9" t="s">
        <v>48</v>
      </c>
      <c r="C11" s="22" t="s">
        <v>37</v>
      </c>
      <c r="D11" s="21">
        <v>251203549.72999999</v>
      </c>
      <c r="E11" s="21">
        <v>196236268.80000001</v>
      </c>
      <c r="F11" s="21">
        <v>184245101.24000001</v>
      </c>
      <c r="G11" s="16"/>
      <c r="H11" s="16"/>
    </row>
    <row r="12" spans="1:14" x14ac:dyDescent="0.25">
      <c r="A12" s="8">
        <f t="shared" si="0"/>
        <v>8</v>
      </c>
      <c r="B12" s="9" t="s">
        <v>49</v>
      </c>
      <c r="C12" s="22" t="s">
        <v>37</v>
      </c>
      <c r="D12" s="10">
        <v>7260305.9100000001</v>
      </c>
      <c r="E12" s="10">
        <v>4449214.87</v>
      </c>
      <c r="F12" s="10">
        <v>4305767.5999999996</v>
      </c>
      <c r="G12" s="16"/>
      <c r="H12" s="16"/>
    </row>
    <row r="13" spans="1:14" s="24" customFormat="1" x14ac:dyDescent="0.25">
      <c r="A13" s="8">
        <f t="shared" si="0"/>
        <v>9</v>
      </c>
      <c r="B13" s="9" t="s">
        <v>50</v>
      </c>
      <c r="C13" s="22" t="s">
        <v>37</v>
      </c>
      <c r="D13" s="21">
        <v>28895369.48</v>
      </c>
      <c r="E13" s="21">
        <v>23320935.140000001</v>
      </c>
      <c r="F13" s="21">
        <v>21919942.960000001</v>
      </c>
      <c r="G13" s="27"/>
      <c r="H13" s="27"/>
    </row>
    <row r="14" spans="1:14" s="24" customFormat="1" x14ac:dyDescent="0.25">
      <c r="A14" s="8">
        <f t="shared" si="0"/>
        <v>10</v>
      </c>
      <c r="B14" s="9" t="s">
        <v>51</v>
      </c>
      <c r="C14" s="22" t="s">
        <v>37</v>
      </c>
      <c r="D14" s="10">
        <v>9910123.6600000001</v>
      </c>
      <c r="E14" s="10">
        <v>10220888.869999999</v>
      </c>
      <c r="F14" s="10">
        <v>11159250</v>
      </c>
      <c r="G14" s="27"/>
      <c r="H14" s="27"/>
    </row>
    <row r="15" spans="1:14" s="24" customFormat="1" x14ac:dyDescent="0.25">
      <c r="A15" s="8">
        <f t="shared" si="0"/>
        <v>11</v>
      </c>
      <c r="B15" s="9" t="s">
        <v>52</v>
      </c>
      <c r="C15" s="22" t="s">
        <v>37</v>
      </c>
      <c r="D15" s="21">
        <f>51318944.97+43337285.2</f>
        <v>94656230.170000002</v>
      </c>
      <c r="E15" s="21">
        <f>42943065.8+24324789.45</f>
        <v>67267855.25</v>
      </c>
      <c r="F15" s="21">
        <v>59198282.030000001</v>
      </c>
      <c r="G15" s="27"/>
      <c r="H15" s="27"/>
    </row>
    <row r="16" spans="1:14" s="24" customFormat="1" x14ac:dyDescent="0.25">
      <c r="A16" s="8">
        <f t="shared" si="0"/>
        <v>12</v>
      </c>
      <c r="B16" s="9" t="s">
        <v>53</v>
      </c>
      <c r="C16" s="22" t="s">
        <v>37</v>
      </c>
      <c r="D16" s="10">
        <v>28537540.64000082</v>
      </c>
      <c r="E16" s="10">
        <v>35097428.690000057</v>
      </c>
      <c r="F16" s="10">
        <v>40979001.789999999</v>
      </c>
      <c r="G16" s="27"/>
      <c r="H16" s="27"/>
      <c r="I16" s="28"/>
      <c r="J16" s="28"/>
      <c r="K16" s="28"/>
      <c r="L16" s="28"/>
      <c r="M16" s="28"/>
      <c r="N16" s="28"/>
    </row>
    <row r="17" spans="1:8" ht="15.75" x14ac:dyDescent="0.25">
      <c r="A17" s="6"/>
      <c r="B17" s="12" t="s">
        <v>38</v>
      </c>
      <c r="C17" s="7" t="s">
        <v>37</v>
      </c>
      <c r="D17" s="13">
        <f>SUM(D5:D16)</f>
        <v>3363947033.7756705</v>
      </c>
      <c r="E17" s="13">
        <f>SUM(E5:E16)</f>
        <v>3347349834.4399996</v>
      </c>
      <c r="F17" s="13">
        <f>SUM(F5:F16)</f>
        <v>3491015556.6599998</v>
      </c>
      <c r="G17" s="17"/>
      <c r="H17" s="17"/>
    </row>
    <row r="19" spans="1:8" x14ac:dyDescent="0.25">
      <c r="D19" s="14"/>
      <c r="E19" s="14"/>
      <c r="F19" s="14"/>
      <c r="G19" s="14"/>
      <c r="H19" s="14"/>
    </row>
    <row r="20" spans="1:8" x14ac:dyDescent="0.25">
      <c r="D20" s="14"/>
      <c r="E20" s="14"/>
      <c r="F20" s="14"/>
      <c r="G20" s="14"/>
      <c r="H20" s="14"/>
    </row>
    <row r="21" spans="1:8" x14ac:dyDescent="0.25">
      <c r="D21" s="14"/>
      <c r="E21" s="14"/>
      <c r="F21" s="14"/>
      <c r="G21" s="14"/>
      <c r="H21" s="14"/>
    </row>
    <row r="24" spans="1:8" x14ac:dyDescent="0.25">
      <c r="G24" s="14"/>
      <c r="H24" s="14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2.1.</vt:lpstr>
      <vt:lpstr>2.2.</vt:lpstr>
      <vt:lpstr>4.5. (2)</vt:lpstr>
      <vt:lpstr>4.5.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Улитина И.А.</dc:creator>
  <cp:lastModifiedBy>Биксяляева И.А.</cp:lastModifiedBy>
  <dcterms:created xsi:type="dcterms:W3CDTF">2017-09-18T08:53:39Z</dcterms:created>
  <dcterms:modified xsi:type="dcterms:W3CDTF">2018-11-12T09:27:16Z</dcterms:modified>
</cp:coreProperties>
</file>